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<sst xmlns="http://schemas.openxmlformats.org/spreadsheetml/2006/main" count="8" uniqueCount="8">
  <si>
    <t>2023年度无城镇公开招聘城市社区工作入围体检人员名单</t>
  </si>
  <si>
    <t>序号</t>
  </si>
  <si>
    <t>岗位代码</t>
  </si>
  <si>
    <t>招聘岗位数</t>
  </si>
  <si>
    <t>准考证号</t>
  </si>
  <si>
    <t>笔试成绩</t>
  </si>
  <si>
    <t>面试成绩</t>
  </si>
  <si>
    <t>合成成绩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</si>
</sst>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8" fontId="44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SheetLayoutView="100" workbookViewId="0" topLeftCell="A1">
      <selection activeCell="J42" sqref="J42"/>
    </sheetView>
  </sheetViews>
  <sheetFormatPr defaultColWidth="9.00390625" defaultRowHeight="14.25"/>
  <cols>
    <col min="1" max="1" width="4.875" style="1" customWidth="1"/>
    <col min="2" max="2" width="12.75390625" style="1" customWidth="1"/>
    <col min="3" max="3" width="11.50390625" style="1" customWidth="1"/>
    <col min="4" max="4" width="17.375" style="1" customWidth="1"/>
    <col min="5" max="5" width="10.75390625" style="1" customWidth="1"/>
    <col min="6" max="6" width="13.125" style="2" customWidth="1"/>
    <col min="7" max="7" width="14.50390625" style="1" customWidth="1"/>
  </cols>
  <sheetData>
    <row r="1" spans="1:7" ht="42.75" customHeight="1">
      <c r="A1" s="13" t="s">
        <v>0</v>
      </c>
      <c r="B1" s="13"/>
      <c r="C1" s="13"/>
      <c r="D1" s="13"/>
      <c r="E1" s="13"/>
      <c r="F1" s="14"/>
      <c r="G1" s="13"/>
    </row>
    <row r="2" spans="1:7" ht="2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spans="1:7" ht="14.25">
      <c r="A3" s="5">
        <v>1</v>
      </c>
      <c r="B3" s="6">
        <v>20230101</v>
      </c>
      <c r="C3" s="6">
        <v>18</v>
      </c>
      <c r="D3" s="7" t="str">
        <f>"202303110521"</f>
        <v>202303110521</v>
      </c>
      <c r="E3" s="8">
        <v>100.4</v>
      </c>
      <c r="F3" s="9">
        <v>77.2</v>
      </c>
      <c r="G3" s="9">
        <f aca="true" t="shared" si="0" ref="G3:G20">E3/1.2*0.5+F3*0.5</f>
        <v>80.43333333333334</v>
      </c>
    </row>
    <row r="4" spans="1:7" ht="14.25">
      <c r="A4" s="5">
        <v>2</v>
      </c>
      <c r="B4" s="6">
        <v>20230101</v>
      </c>
      <c r="C4" s="6">
        <v>18</v>
      </c>
      <c r="D4" s="7" t="str">
        <f>"202303110117"</f>
        <v>202303110117</v>
      </c>
      <c r="E4" s="8">
        <v>94.8</v>
      </c>
      <c r="F4" s="9">
        <v>80.18</v>
      </c>
      <c r="G4" s="9">
        <f t="shared" si="0"/>
        <v>79.59</v>
      </c>
    </row>
    <row r="5" spans="1:7" ht="14.25">
      <c r="A5" s="5">
        <v>3</v>
      </c>
      <c r="B5" s="6">
        <v>20230101</v>
      </c>
      <c r="C5" s="6">
        <v>18</v>
      </c>
      <c r="D5" s="7" t="str">
        <f>"202303110513"</f>
        <v>202303110513</v>
      </c>
      <c r="E5" s="8">
        <v>94.7</v>
      </c>
      <c r="F5" s="9">
        <v>79.62</v>
      </c>
      <c r="G5" s="9">
        <f t="shared" si="0"/>
        <v>79.26833333333335</v>
      </c>
    </row>
    <row r="6" spans="1:7" ht="14.25">
      <c r="A6" s="5">
        <v>4</v>
      </c>
      <c r="B6" s="6">
        <v>20230101</v>
      </c>
      <c r="C6" s="6">
        <v>18</v>
      </c>
      <c r="D6" s="7" t="str">
        <f>"202303110206"</f>
        <v>202303110206</v>
      </c>
      <c r="E6" s="8">
        <v>96.8</v>
      </c>
      <c r="F6" s="9">
        <v>77.5</v>
      </c>
      <c r="G6" s="9">
        <f t="shared" si="0"/>
        <v>79.08333333333334</v>
      </c>
    </row>
    <row r="7" spans="1:7" ht="14.25">
      <c r="A7" s="5">
        <v>5</v>
      </c>
      <c r="B7" s="6">
        <v>20230101</v>
      </c>
      <c r="C7" s="6">
        <v>18</v>
      </c>
      <c r="D7" s="7" t="str">
        <f>"202303110509"</f>
        <v>202303110509</v>
      </c>
      <c r="E7" s="8">
        <v>92.6</v>
      </c>
      <c r="F7" s="9">
        <v>80.2</v>
      </c>
      <c r="G7" s="9">
        <f t="shared" si="0"/>
        <v>78.68333333333334</v>
      </c>
    </row>
    <row r="8" spans="1:7" ht="14.25">
      <c r="A8" s="5">
        <v>6</v>
      </c>
      <c r="B8" s="6">
        <v>20230101</v>
      </c>
      <c r="C8" s="6">
        <v>18</v>
      </c>
      <c r="D8" s="7" t="str">
        <f>"202303110104"</f>
        <v>202303110104</v>
      </c>
      <c r="E8" s="8">
        <v>96.8</v>
      </c>
      <c r="F8" s="9">
        <v>76.08</v>
      </c>
      <c r="G8" s="9">
        <f t="shared" si="0"/>
        <v>78.37333333333333</v>
      </c>
    </row>
    <row r="9" spans="1:7" ht="14.25">
      <c r="A9" s="5">
        <v>7</v>
      </c>
      <c r="B9" s="6">
        <v>20230101</v>
      </c>
      <c r="C9" s="6">
        <v>18</v>
      </c>
      <c r="D9" s="7" t="str">
        <f>"202303110522"</f>
        <v>202303110522</v>
      </c>
      <c r="E9" s="8">
        <v>93.6</v>
      </c>
      <c r="F9" s="9">
        <v>78.22</v>
      </c>
      <c r="G9" s="9">
        <f t="shared" si="0"/>
        <v>78.11</v>
      </c>
    </row>
    <row r="10" spans="1:7" ht="14.25">
      <c r="A10" s="5">
        <v>8</v>
      </c>
      <c r="B10" s="6">
        <v>20230101</v>
      </c>
      <c r="C10" s="6">
        <v>18</v>
      </c>
      <c r="D10" s="7" t="str">
        <f>"202303110501"</f>
        <v>202303110501</v>
      </c>
      <c r="E10" s="8">
        <v>94.7</v>
      </c>
      <c r="F10" s="9">
        <v>76.76</v>
      </c>
      <c r="G10" s="9">
        <f t="shared" si="0"/>
        <v>77.83833333333334</v>
      </c>
    </row>
    <row r="11" spans="1:7" ht="14.25">
      <c r="A11" s="5">
        <v>9</v>
      </c>
      <c r="B11" s="6">
        <v>20230101</v>
      </c>
      <c r="C11" s="6">
        <v>18</v>
      </c>
      <c r="D11" s="7" t="str">
        <f>"202303110303"</f>
        <v>202303110303</v>
      </c>
      <c r="E11" s="8">
        <v>96.2</v>
      </c>
      <c r="F11" s="9">
        <v>74.86</v>
      </c>
      <c r="G11" s="9">
        <f t="shared" si="0"/>
        <v>77.51333333333334</v>
      </c>
    </row>
    <row r="12" spans="1:7" ht="14.25">
      <c r="A12" s="5">
        <v>10</v>
      </c>
      <c r="B12" s="6">
        <v>20230101</v>
      </c>
      <c r="C12" s="6">
        <v>18</v>
      </c>
      <c r="D12" s="7" t="str">
        <f>"202303110319"</f>
        <v>202303110319</v>
      </c>
      <c r="E12" s="8">
        <v>91.2</v>
      </c>
      <c r="F12" s="9">
        <v>77.32</v>
      </c>
      <c r="G12" s="9">
        <f t="shared" si="0"/>
        <v>76.66</v>
      </c>
    </row>
    <row r="13" spans="1:7" ht="14.25">
      <c r="A13" s="5">
        <v>11</v>
      </c>
      <c r="B13" s="6">
        <v>20230101</v>
      </c>
      <c r="C13" s="6">
        <v>18</v>
      </c>
      <c r="D13" s="7" t="str">
        <f>"202303110312"</f>
        <v>202303110312</v>
      </c>
      <c r="E13" s="8">
        <v>91.8</v>
      </c>
      <c r="F13" s="9">
        <v>76.7</v>
      </c>
      <c r="G13" s="9">
        <f t="shared" si="0"/>
        <v>76.6</v>
      </c>
    </row>
    <row r="14" spans="1:7" ht="14.25">
      <c r="A14" s="5">
        <v>12</v>
      </c>
      <c r="B14" s="6">
        <v>20230101</v>
      </c>
      <c r="C14" s="6">
        <v>18</v>
      </c>
      <c r="D14" s="7" t="str">
        <f>"202303110422"</f>
        <v>202303110422</v>
      </c>
      <c r="E14" s="8">
        <v>88.9</v>
      </c>
      <c r="F14" s="9">
        <v>79.04</v>
      </c>
      <c r="G14" s="9">
        <f t="shared" si="0"/>
        <v>76.56166666666667</v>
      </c>
    </row>
    <row r="15" spans="1:7" ht="14.25">
      <c r="A15" s="5">
        <v>13</v>
      </c>
      <c r="B15" s="6">
        <v>20230101</v>
      </c>
      <c r="C15" s="6">
        <v>18</v>
      </c>
      <c r="D15" s="7" t="str">
        <f>"202303110424"</f>
        <v>202303110424</v>
      </c>
      <c r="E15" s="8">
        <v>90.9</v>
      </c>
      <c r="F15" s="9">
        <v>76.78</v>
      </c>
      <c r="G15" s="9">
        <f t="shared" si="0"/>
        <v>76.26500000000001</v>
      </c>
    </row>
    <row r="16" spans="1:7" ht="14.25">
      <c r="A16" s="5">
        <v>14</v>
      </c>
      <c r="B16" s="6">
        <v>20230101</v>
      </c>
      <c r="C16" s="6">
        <v>18</v>
      </c>
      <c r="D16" s="7" t="str">
        <f>"202303110403"</f>
        <v>202303110403</v>
      </c>
      <c r="E16" s="8">
        <v>87.3</v>
      </c>
      <c r="F16" s="9">
        <v>79.38</v>
      </c>
      <c r="G16" s="9">
        <f t="shared" si="0"/>
        <v>76.065</v>
      </c>
    </row>
    <row r="17" spans="1:7" ht="14.25">
      <c r="A17" s="5">
        <v>15</v>
      </c>
      <c r="B17" s="6">
        <v>20230101</v>
      </c>
      <c r="C17" s="6">
        <v>18</v>
      </c>
      <c r="D17" s="7" t="str">
        <f>"202303110619"</f>
        <v>202303110619</v>
      </c>
      <c r="E17" s="8">
        <v>88.7</v>
      </c>
      <c r="F17" s="9">
        <v>76.52</v>
      </c>
      <c r="G17" s="9">
        <f t="shared" si="0"/>
        <v>75.21833333333333</v>
      </c>
    </row>
    <row r="18" spans="1:7" ht="14.25">
      <c r="A18" s="5">
        <v>16</v>
      </c>
      <c r="B18" s="6">
        <v>20230101</v>
      </c>
      <c r="C18" s="6">
        <v>18</v>
      </c>
      <c r="D18" s="7" t="str">
        <f>"202303110606"</f>
        <v>202303110606</v>
      </c>
      <c r="E18" s="8">
        <v>86.4</v>
      </c>
      <c r="F18" s="9">
        <v>77.88</v>
      </c>
      <c r="G18" s="9">
        <f t="shared" si="0"/>
        <v>74.94</v>
      </c>
    </row>
    <row r="19" spans="1:7" ht="14.25">
      <c r="A19" s="5">
        <v>17</v>
      </c>
      <c r="B19" s="6">
        <v>20230101</v>
      </c>
      <c r="C19" s="6">
        <v>18</v>
      </c>
      <c r="D19" s="7" t="str">
        <f>"202303110511"</f>
        <v>202303110511</v>
      </c>
      <c r="E19" s="8">
        <v>90.4</v>
      </c>
      <c r="F19" s="9">
        <v>74.52</v>
      </c>
      <c r="G19" s="9">
        <f t="shared" si="0"/>
        <v>74.92666666666668</v>
      </c>
    </row>
    <row r="20" spans="1:7" ht="14.25">
      <c r="A20" s="5">
        <v>18</v>
      </c>
      <c r="B20" s="6">
        <v>20230101</v>
      </c>
      <c r="C20" s="6">
        <v>18</v>
      </c>
      <c r="D20" s="7" t="str">
        <f>"202303110325"</f>
        <v>202303110325</v>
      </c>
      <c r="E20" s="8">
        <v>88.9</v>
      </c>
      <c r="F20" s="9">
        <v>75.34</v>
      </c>
      <c r="G20" s="9">
        <f t="shared" si="0"/>
        <v>74.71166666666667</v>
      </c>
    </row>
    <row r="21" spans="1:7" ht="14.25">
      <c r="A21" s="5">
        <v>19</v>
      </c>
      <c r="B21" s="6">
        <v>20230102</v>
      </c>
      <c r="C21" s="6">
        <v>18</v>
      </c>
      <c r="D21" s="7" t="str">
        <f>"202303111210"</f>
        <v>202303111210</v>
      </c>
      <c r="E21" s="8">
        <v>94.8</v>
      </c>
      <c r="F21" s="9">
        <v>79.94</v>
      </c>
      <c r="G21" s="9">
        <f aca="true" t="shared" si="1" ref="G21:G38">E21/1.2*0.5+F21*0.5</f>
        <v>79.47</v>
      </c>
    </row>
    <row r="22" spans="1:7" ht="14.25">
      <c r="A22" s="5">
        <v>20</v>
      </c>
      <c r="B22" s="6">
        <v>20230102</v>
      </c>
      <c r="C22" s="6">
        <v>18</v>
      </c>
      <c r="D22" s="7" t="str">
        <f>"202303110813"</f>
        <v>202303110813</v>
      </c>
      <c r="E22" s="8">
        <v>93.8</v>
      </c>
      <c r="F22" s="9">
        <v>79.7</v>
      </c>
      <c r="G22" s="9">
        <f t="shared" si="1"/>
        <v>78.93333333333334</v>
      </c>
    </row>
    <row r="23" spans="1:7" ht="14.25">
      <c r="A23" s="5">
        <v>21</v>
      </c>
      <c r="B23" s="6">
        <v>20230102</v>
      </c>
      <c r="C23" s="6">
        <v>18</v>
      </c>
      <c r="D23" s="7" t="str">
        <f>"202303111517"</f>
        <v>202303111517</v>
      </c>
      <c r="E23" s="8">
        <v>95.8</v>
      </c>
      <c r="F23" s="9">
        <v>77.38</v>
      </c>
      <c r="G23" s="9">
        <f t="shared" si="1"/>
        <v>78.60666666666665</v>
      </c>
    </row>
    <row r="24" spans="1:7" ht="14.25">
      <c r="A24" s="5">
        <v>22</v>
      </c>
      <c r="B24" s="6">
        <v>20230102</v>
      </c>
      <c r="C24" s="6">
        <v>18</v>
      </c>
      <c r="D24" s="7" t="str">
        <f>"202303111712"</f>
        <v>202303111712</v>
      </c>
      <c r="E24" s="8">
        <v>91.5</v>
      </c>
      <c r="F24" s="9">
        <v>79.5</v>
      </c>
      <c r="G24" s="9">
        <f t="shared" si="1"/>
        <v>77.875</v>
      </c>
    </row>
    <row r="25" spans="1:7" ht="14.25">
      <c r="A25" s="5">
        <v>23</v>
      </c>
      <c r="B25" s="6">
        <v>20230102</v>
      </c>
      <c r="C25" s="6">
        <v>18</v>
      </c>
      <c r="D25" s="7" t="str">
        <f>"202303111215"</f>
        <v>202303111215</v>
      </c>
      <c r="E25" s="8">
        <v>94.6</v>
      </c>
      <c r="F25" s="9">
        <v>76.8</v>
      </c>
      <c r="G25" s="9">
        <f t="shared" si="1"/>
        <v>77.81666666666666</v>
      </c>
    </row>
    <row r="26" spans="1:7" ht="14.25">
      <c r="A26" s="5">
        <v>24</v>
      </c>
      <c r="B26" s="6">
        <v>20230102</v>
      </c>
      <c r="C26" s="6">
        <v>18</v>
      </c>
      <c r="D26" s="7" t="str">
        <f>"202303111821"</f>
        <v>202303111821</v>
      </c>
      <c r="E26" s="8">
        <v>91.7</v>
      </c>
      <c r="F26" s="9">
        <v>78.74</v>
      </c>
      <c r="G26" s="9">
        <f t="shared" si="1"/>
        <v>77.57833333333333</v>
      </c>
    </row>
    <row r="27" spans="1:7" ht="14.25">
      <c r="A27" s="5">
        <v>25</v>
      </c>
      <c r="B27" s="6">
        <v>20230102</v>
      </c>
      <c r="C27" s="6">
        <v>18</v>
      </c>
      <c r="D27" s="7" t="str">
        <f>"202303111620"</f>
        <v>202303111620</v>
      </c>
      <c r="E27" s="8">
        <v>91.5</v>
      </c>
      <c r="F27" s="9">
        <v>78.84</v>
      </c>
      <c r="G27" s="9">
        <f t="shared" si="1"/>
        <v>77.545</v>
      </c>
    </row>
    <row r="28" spans="1:7" ht="14.25">
      <c r="A28" s="5">
        <v>26</v>
      </c>
      <c r="B28" s="6">
        <v>20230102</v>
      </c>
      <c r="C28" s="6">
        <v>18</v>
      </c>
      <c r="D28" s="7" t="str">
        <f>"202303111425"</f>
        <v>202303111425</v>
      </c>
      <c r="E28" s="8">
        <v>96.2</v>
      </c>
      <c r="F28" s="9">
        <v>74.54</v>
      </c>
      <c r="G28" s="9">
        <f t="shared" si="1"/>
        <v>77.35333333333334</v>
      </c>
    </row>
    <row r="29" spans="1:7" ht="14.25">
      <c r="A29" s="5">
        <v>27</v>
      </c>
      <c r="B29" s="6">
        <v>20230102</v>
      </c>
      <c r="C29" s="6">
        <v>18</v>
      </c>
      <c r="D29" s="7" t="str">
        <f>"202303111303"</f>
        <v>202303111303</v>
      </c>
      <c r="E29" s="8">
        <v>91.8</v>
      </c>
      <c r="F29" s="9">
        <v>77.18</v>
      </c>
      <c r="G29" s="9">
        <f t="shared" si="1"/>
        <v>76.84</v>
      </c>
    </row>
    <row r="30" spans="1:7" ht="14.25">
      <c r="A30" s="5">
        <v>28</v>
      </c>
      <c r="B30" s="6">
        <v>20230102</v>
      </c>
      <c r="C30" s="6">
        <v>18</v>
      </c>
      <c r="D30" s="7" t="str">
        <f>"202303111807"</f>
        <v>202303111807</v>
      </c>
      <c r="E30" s="8">
        <v>91</v>
      </c>
      <c r="F30" s="9">
        <v>77.58</v>
      </c>
      <c r="G30" s="9">
        <f t="shared" si="1"/>
        <v>76.70666666666668</v>
      </c>
    </row>
    <row r="31" spans="1:7" ht="14.25">
      <c r="A31" s="5">
        <v>29</v>
      </c>
      <c r="B31" s="6">
        <v>20230102</v>
      </c>
      <c r="C31" s="6">
        <v>18</v>
      </c>
      <c r="D31" s="7" t="str">
        <f>"202303111424"</f>
        <v>202303111424</v>
      </c>
      <c r="E31" s="8">
        <v>94.3</v>
      </c>
      <c r="F31" s="9">
        <v>74.56</v>
      </c>
      <c r="G31" s="9">
        <f t="shared" si="1"/>
        <v>76.57166666666666</v>
      </c>
    </row>
    <row r="32" spans="1:7" ht="14.25">
      <c r="A32" s="5">
        <v>30</v>
      </c>
      <c r="B32" s="6">
        <v>20230102</v>
      </c>
      <c r="C32" s="6">
        <v>18</v>
      </c>
      <c r="D32" s="7" t="str">
        <f>"202303111420"</f>
        <v>202303111420</v>
      </c>
      <c r="E32" s="8">
        <v>95</v>
      </c>
      <c r="F32" s="9">
        <v>73.9</v>
      </c>
      <c r="G32" s="9">
        <f t="shared" si="1"/>
        <v>76.53333333333333</v>
      </c>
    </row>
    <row r="33" spans="1:7" ht="14.25">
      <c r="A33" s="5">
        <v>31</v>
      </c>
      <c r="B33" s="6">
        <v>20230102</v>
      </c>
      <c r="C33" s="6">
        <v>18</v>
      </c>
      <c r="D33" s="7" t="str">
        <f>"202303111002"</f>
        <v>202303111002</v>
      </c>
      <c r="E33" s="8">
        <v>90.8</v>
      </c>
      <c r="F33" s="9">
        <v>77.16</v>
      </c>
      <c r="G33" s="9">
        <f t="shared" si="1"/>
        <v>76.41333333333333</v>
      </c>
    </row>
    <row r="34" spans="1:7" ht="14.25">
      <c r="A34" s="5">
        <v>32</v>
      </c>
      <c r="B34" s="6">
        <v>20230102</v>
      </c>
      <c r="C34" s="6">
        <v>18</v>
      </c>
      <c r="D34" s="7" t="str">
        <f>"202303110823"</f>
        <v>202303110823</v>
      </c>
      <c r="E34" s="8">
        <v>93.7</v>
      </c>
      <c r="F34" s="9">
        <v>74.56</v>
      </c>
      <c r="G34" s="9">
        <f t="shared" si="1"/>
        <v>76.32166666666667</v>
      </c>
    </row>
    <row r="35" spans="1:7" ht="14.25">
      <c r="A35" s="5">
        <v>33</v>
      </c>
      <c r="B35" s="6">
        <v>20230102</v>
      </c>
      <c r="C35" s="6">
        <v>18</v>
      </c>
      <c r="D35" s="7" t="str">
        <f>"202303110705"</f>
        <v>202303110705</v>
      </c>
      <c r="E35" s="8">
        <v>91.5</v>
      </c>
      <c r="F35" s="9">
        <v>76.22</v>
      </c>
      <c r="G35" s="9">
        <f t="shared" si="1"/>
        <v>76.235</v>
      </c>
    </row>
    <row r="36" spans="1:7" ht="14.25">
      <c r="A36" s="5">
        <v>34</v>
      </c>
      <c r="B36" s="6">
        <v>20230102</v>
      </c>
      <c r="C36" s="6">
        <v>18</v>
      </c>
      <c r="D36" s="7" t="str">
        <f>"202303111422"</f>
        <v>202303111422</v>
      </c>
      <c r="E36" s="8">
        <v>94.6</v>
      </c>
      <c r="F36" s="9">
        <v>73.24</v>
      </c>
      <c r="G36" s="9">
        <f t="shared" si="1"/>
        <v>76.03666666666666</v>
      </c>
    </row>
    <row r="37" spans="1:7" ht="14.25">
      <c r="A37" s="5">
        <v>35</v>
      </c>
      <c r="B37" s="6">
        <v>20230102</v>
      </c>
      <c r="C37" s="6">
        <v>18</v>
      </c>
      <c r="D37" s="7" t="str">
        <f>"202303111608"</f>
        <v>202303111608</v>
      </c>
      <c r="E37" s="8">
        <v>90.6</v>
      </c>
      <c r="F37" s="9">
        <v>76.26</v>
      </c>
      <c r="G37" s="9">
        <f t="shared" si="1"/>
        <v>75.88</v>
      </c>
    </row>
    <row r="38" spans="1:7" ht="14.25">
      <c r="A38" s="5">
        <v>36</v>
      </c>
      <c r="B38" s="6">
        <v>20230102</v>
      </c>
      <c r="C38" s="6">
        <v>18</v>
      </c>
      <c r="D38" s="7" t="str">
        <f>"202303111925"</f>
        <v>202303111925</v>
      </c>
      <c r="E38" s="8">
        <v>91.5</v>
      </c>
      <c r="F38" s="9">
        <v>75.44</v>
      </c>
      <c r="G38" s="9">
        <f t="shared" si="1"/>
        <v>75.845</v>
      </c>
    </row>
    <row r="39" spans="1:7" ht="14.25">
      <c r="A39" s="5">
        <v>37</v>
      </c>
      <c r="B39" s="6">
        <v>20230103</v>
      </c>
      <c r="C39" s="6">
        <v>17</v>
      </c>
      <c r="D39" s="10" t="str">
        <f>"202303112205"</f>
        <v>202303112205</v>
      </c>
      <c r="E39" s="8">
        <v>89.5</v>
      </c>
      <c r="F39" s="9">
        <v>80.58</v>
      </c>
      <c r="G39" s="9">
        <v>77.5816666666667</v>
      </c>
    </row>
    <row r="40" spans="1:7" ht="14.25">
      <c r="A40" s="5">
        <v>38</v>
      </c>
      <c r="B40" s="6">
        <v>20230103</v>
      </c>
      <c r="C40" s="6">
        <v>17</v>
      </c>
      <c r="D40" s="10" t="str">
        <f>"202303112010"</f>
        <v>202303112010</v>
      </c>
      <c r="E40" s="8">
        <v>88.8</v>
      </c>
      <c r="F40" s="9">
        <v>81</v>
      </c>
      <c r="G40" s="9">
        <v>77.5</v>
      </c>
    </row>
    <row r="41" spans="1:7" ht="14.25">
      <c r="A41" s="5">
        <v>39</v>
      </c>
      <c r="B41" s="6">
        <v>20230103</v>
      </c>
      <c r="C41" s="6">
        <v>17</v>
      </c>
      <c r="D41" s="10" t="str">
        <f>"202303112206"</f>
        <v>202303112206</v>
      </c>
      <c r="E41" s="8">
        <v>90.4</v>
      </c>
      <c r="F41" s="9">
        <v>79.3</v>
      </c>
      <c r="G41" s="9">
        <v>77.3166666666667</v>
      </c>
    </row>
    <row r="42" spans="1:7" ht="14.25">
      <c r="A42" s="5">
        <v>40</v>
      </c>
      <c r="B42" s="6">
        <v>20230103</v>
      </c>
      <c r="C42" s="6">
        <v>17</v>
      </c>
      <c r="D42" s="10" t="str">
        <f>"202303112418"</f>
        <v>202303112418</v>
      </c>
      <c r="E42" s="8">
        <v>88.2</v>
      </c>
      <c r="F42" s="9">
        <v>80.98</v>
      </c>
      <c r="G42" s="9">
        <v>77.24</v>
      </c>
    </row>
    <row r="43" spans="1:7" ht="14.25">
      <c r="A43" s="5">
        <v>41</v>
      </c>
      <c r="B43" s="6">
        <v>20230103</v>
      </c>
      <c r="C43" s="6">
        <v>17</v>
      </c>
      <c r="D43" s="10" t="str">
        <f>"202303112430"</f>
        <v>202303112430</v>
      </c>
      <c r="E43" s="8">
        <v>88.5</v>
      </c>
      <c r="F43" s="9">
        <v>80.52</v>
      </c>
      <c r="G43" s="9">
        <v>77.135</v>
      </c>
    </row>
    <row r="44" spans="1:7" ht="14.25">
      <c r="A44" s="5">
        <v>42</v>
      </c>
      <c r="B44" s="6">
        <v>20230103</v>
      </c>
      <c r="C44" s="6">
        <v>17</v>
      </c>
      <c r="D44" s="10" t="str">
        <f>"202303112307"</f>
        <v>202303112307</v>
      </c>
      <c r="E44" s="8">
        <v>89.2</v>
      </c>
      <c r="F44" s="9">
        <v>79.12</v>
      </c>
      <c r="G44" s="9">
        <v>76.7266666666667</v>
      </c>
    </row>
    <row r="45" spans="1:7" ht="14.25">
      <c r="A45" s="5">
        <v>43</v>
      </c>
      <c r="B45" s="6">
        <v>20230103</v>
      </c>
      <c r="C45" s="6">
        <v>17</v>
      </c>
      <c r="D45" s="10" t="str">
        <f>"202303112313"</f>
        <v>202303112313</v>
      </c>
      <c r="E45" s="8">
        <v>87.2</v>
      </c>
      <c r="F45" s="9">
        <v>80.78</v>
      </c>
      <c r="G45" s="9">
        <v>76.7233333333333</v>
      </c>
    </row>
    <row r="46" spans="1:7" ht="14.25">
      <c r="A46" s="5">
        <v>44</v>
      </c>
      <c r="B46" s="6">
        <v>20230103</v>
      </c>
      <c r="C46" s="6">
        <v>17</v>
      </c>
      <c r="D46" s="10" t="str">
        <f>"202303112321"</f>
        <v>202303112321</v>
      </c>
      <c r="E46" s="8">
        <v>92.8</v>
      </c>
      <c r="F46" s="9">
        <v>75.84</v>
      </c>
      <c r="G46" s="9">
        <v>76.5866666666667</v>
      </c>
    </row>
    <row r="47" spans="1:7" ht="14.25">
      <c r="A47" s="5">
        <v>45</v>
      </c>
      <c r="B47" s="6">
        <v>20230103</v>
      </c>
      <c r="C47" s="6">
        <v>17</v>
      </c>
      <c r="D47" s="10" t="str">
        <f>"202303112212"</f>
        <v>202303112212</v>
      </c>
      <c r="E47" s="8">
        <v>86.4</v>
      </c>
      <c r="F47" s="9">
        <v>81.08</v>
      </c>
      <c r="G47" s="9">
        <v>76.54</v>
      </c>
    </row>
    <row r="48" spans="1:7" ht="14.25">
      <c r="A48" s="5">
        <v>46</v>
      </c>
      <c r="B48" s="6">
        <v>20230103</v>
      </c>
      <c r="C48" s="6">
        <v>17</v>
      </c>
      <c r="D48" s="10" t="str">
        <f>"202303112022"</f>
        <v>202303112022</v>
      </c>
      <c r="E48" s="8">
        <v>91.9</v>
      </c>
      <c r="F48" s="9">
        <v>75.44</v>
      </c>
      <c r="G48" s="9">
        <v>76.0116666666667</v>
      </c>
    </row>
    <row r="49" spans="1:7" ht="14.25">
      <c r="A49" s="5">
        <v>47</v>
      </c>
      <c r="B49" s="6">
        <v>20230103</v>
      </c>
      <c r="C49" s="6">
        <v>17</v>
      </c>
      <c r="D49" s="10" t="str">
        <f>"202303112128"</f>
        <v>202303112128</v>
      </c>
      <c r="E49" s="8">
        <v>88.3</v>
      </c>
      <c r="F49" s="9">
        <v>77.92</v>
      </c>
      <c r="G49" s="9">
        <v>75.7516666666667</v>
      </c>
    </row>
    <row r="50" spans="1:7" ht="14.25">
      <c r="A50" s="5">
        <v>48</v>
      </c>
      <c r="B50" s="6">
        <v>20230103</v>
      </c>
      <c r="C50" s="6">
        <v>17</v>
      </c>
      <c r="D50" s="10" t="str">
        <f>"202303112506"</f>
        <v>202303112506</v>
      </c>
      <c r="E50" s="8">
        <v>89.5</v>
      </c>
      <c r="F50" s="9">
        <v>76.9</v>
      </c>
      <c r="G50" s="9">
        <v>75.7416666666667</v>
      </c>
    </row>
    <row r="51" spans="1:7" ht="14.25">
      <c r="A51" s="5">
        <v>49</v>
      </c>
      <c r="B51" s="6">
        <v>20230103</v>
      </c>
      <c r="C51" s="6">
        <v>17</v>
      </c>
      <c r="D51" s="10" t="str">
        <f>"202303112101"</f>
        <v>202303112101</v>
      </c>
      <c r="E51" s="8">
        <v>90.2</v>
      </c>
      <c r="F51" s="9">
        <v>75.3</v>
      </c>
      <c r="G51" s="9">
        <v>75.2333333333333</v>
      </c>
    </row>
    <row r="52" spans="1:7" ht="14.25">
      <c r="A52" s="5">
        <v>50</v>
      </c>
      <c r="B52" s="6">
        <v>20230103</v>
      </c>
      <c r="C52" s="6">
        <v>17</v>
      </c>
      <c r="D52" s="10" t="str">
        <f>"202303112207"</f>
        <v>202303112207</v>
      </c>
      <c r="E52" s="8">
        <v>87.8</v>
      </c>
      <c r="F52" s="9">
        <v>76.12</v>
      </c>
      <c r="G52" s="9">
        <v>74.6433333333333</v>
      </c>
    </row>
    <row r="53" spans="1:7" ht="14.25">
      <c r="A53" s="5">
        <v>51</v>
      </c>
      <c r="B53" s="6">
        <v>20230103</v>
      </c>
      <c r="C53" s="6">
        <v>17</v>
      </c>
      <c r="D53" s="11" t="str">
        <f>"202303112221"</f>
        <v>202303112221</v>
      </c>
      <c r="E53" s="8">
        <v>89.2</v>
      </c>
      <c r="F53" s="9">
        <v>74.94</v>
      </c>
      <c r="G53" s="9">
        <v>74.6366666666667</v>
      </c>
    </row>
    <row r="54" spans="1:7" ht="14.25">
      <c r="A54" s="5">
        <v>52</v>
      </c>
      <c r="B54" s="6">
        <v>20230103</v>
      </c>
      <c r="C54" s="6">
        <v>17</v>
      </c>
      <c r="D54" s="11" t="str">
        <f>"202303112329"</f>
        <v>202303112329</v>
      </c>
      <c r="E54" s="8">
        <v>87.7</v>
      </c>
      <c r="F54" s="9">
        <v>76.12</v>
      </c>
      <c r="G54" s="9">
        <v>74.6016666666667</v>
      </c>
    </row>
    <row r="55" spans="1:7" ht="14.25">
      <c r="A55" s="5">
        <v>53</v>
      </c>
      <c r="B55" s="6">
        <v>20230103</v>
      </c>
      <c r="C55" s="6">
        <v>17</v>
      </c>
      <c r="D55" s="12">
        <v>202303112406</v>
      </c>
      <c r="E55" s="8">
        <v>84.9</v>
      </c>
      <c r="F55" s="9">
        <v>77.92</v>
      </c>
      <c r="G55" s="9">
        <v>74.335</v>
      </c>
    </row>
    <row r="56" spans="1:7" ht="14.25">
      <c r="A56" s="5">
        <v>54</v>
      </c>
      <c r="B56" s="6">
        <v>20230104</v>
      </c>
      <c r="C56" s="6">
        <v>17</v>
      </c>
      <c r="D56" s="11" t="str">
        <f>"202303112609"</f>
        <v>202303112609</v>
      </c>
      <c r="E56" s="8">
        <v>99.7</v>
      </c>
      <c r="F56" s="9">
        <v>78.84</v>
      </c>
      <c r="G56" s="9">
        <v>80.9616666666667</v>
      </c>
    </row>
    <row r="57" spans="1:7" ht="14.25">
      <c r="A57" s="5">
        <v>55</v>
      </c>
      <c r="B57" s="6">
        <v>20230104</v>
      </c>
      <c r="C57" s="6">
        <v>17</v>
      </c>
      <c r="D57" s="11" t="str">
        <f>"202303112912"</f>
        <v>202303112912</v>
      </c>
      <c r="E57" s="8">
        <v>96.1</v>
      </c>
      <c r="F57" s="9">
        <v>78.72</v>
      </c>
      <c r="G57" s="9">
        <v>79.4016666666667</v>
      </c>
    </row>
    <row r="58" spans="1:7" ht="14.25">
      <c r="A58" s="5">
        <v>56</v>
      </c>
      <c r="B58" s="6">
        <v>20230104</v>
      </c>
      <c r="C58" s="6">
        <v>17</v>
      </c>
      <c r="D58" s="11" t="str">
        <f>"202303112903"</f>
        <v>202303112903</v>
      </c>
      <c r="E58" s="8">
        <v>99.5</v>
      </c>
      <c r="F58" s="9">
        <v>75.28</v>
      </c>
      <c r="G58" s="9">
        <v>79.0983333333333</v>
      </c>
    </row>
    <row r="59" spans="1:7" ht="14.25">
      <c r="A59" s="5">
        <v>57</v>
      </c>
      <c r="B59" s="6">
        <v>20230104</v>
      </c>
      <c r="C59" s="6">
        <v>17</v>
      </c>
      <c r="D59" s="10" t="str">
        <f>"202303113029"</f>
        <v>202303113029</v>
      </c>
      <c r="E59" s="8">
        <v>95.4</v>
      </c>
      <c r="F59" s="9">
        <v>78.36</v>
      </c>
      <c r="G59" s="9">
        <v>78.93</v>
      </c>
    </row>
    <row r="60" spans="1:7" ht="14.25">
      <c r="A60" s="5">
        <v>58</v>
      </c>
      <c r="B60" s="6">
        <v>20230104</v>
      </c>
      <c r="C60" s="6">
        <v>17</v>
      </c>
      <c r="D60" s="10" t="str">
        <f>"202303112601"</f>
        <v>202303112601</v>
      </c>
      <c r="E60" s="8">
        <v>95.8</v>
      </c>
      <c r="F60" s="9">
        <v>76.98</v>
      </c>
      <c r="G60" s="9">
        <v>78.4066666666667</v>
      </c>
    </row>
    <row r="61" spans="1:7" ht="14.25">
      <c r="A61" s="5">
        <v>59</v>
      </c>
      <c r="B61" s="6">
        <v>20230104</v>
      </c>
      <c r="C61" s="6">
        <v>17</v>
      </c>
      <c r="D61" s="10" t="str">
        <f>"202303113317"</f>
        <v>202303113317</v>
      </c>
      <c r="E61" s="8">
        <v>97.4</v>
      </c>
      <c r="F61" s="9">
        <v>75.1</v>
      </c>
      <c r="G61" s="9">
        <v>78.1333333333333</v>
      </c>
    </row>
    <row r="62" spans="1:7" ht="14.25">
      <c r="A62" s="5">
        <v>60</v>
      </c>
      <c r="B62" s="6">
        <v>20230104</v>
      </c>
      <c r="C62" s="6">
        <v>17</v>
      </c>
      <c r="D62" s="10" t="str">
        <f>"202303113018"</f>
        <v>202303113018</v>
      </c>
      <c r="E62" s="8">
        <v>96.6</v>
      </c>
      <c r="F62" s="9">
        <v>75.74</v>
      </c>
      <c r="G62" s="9">
        <v>78.12</v>
      </c>
    </row>
    <row r="63" spans="1:7" ht="14.25">
      <c r="A63" s="5">
        <v>61</v>
      </c>
      <c r="B63" s="6">
        <v>20230104</v>
      </c>
      <c r="C63" s="6">
        <v>17</v>
      </c>
      <c r="D63" s="10" t="str">
        <f>"202303113101"</f>
        <v>202303113101</v>
      </c>
      <c r="E63" s="8">
        <v>96.4</v>
      </c>
      <c r="F63" s="9">
        <v>75.88</v>
      </c>
      <c r="G63" s="9">
        <v>78.1066666666667</v>
      </c>
    </row>
    <row r="64" spans="1:7" ht="14.25">
      <c r="A64" s="5">
        <v>62</v>
      </c>
      <c r="B64" s="6">
        <v>20230104</v>
      </c>
      <c r="C64" s="6">
        <v>17</v>
      </c>
      <c r="D64" s="10" t="str">
        <f>"202303113210"</f>
        <v>202303113210</v>
      </c>
      <c r="E64" s="8">
        <v>95.3</v>
      </c>
      <c r="F64" s="9">
        <v>76.68</v>
      </c>
      <c r="G64" s="9">
        <v>78.0483333333333</v>
      </c>
    </row>
    <row r="65" spans="1:7" ht="14.25">
      <c r="A65" s="5">
        <v>63</v>
      </c>
      <c r="B65" s="6">
        <v>20230104</v>
      </c>
      <c r="C65" s="6">
        <v>17</v>
      </c>
      <c r="D65" s="10" t="str">
        <f>"202303113618"</f>
        <v>202303113618</v>
      </c>
      <c r="E65" s="8">
        <v>92.9</v>
      </c>
      <c r="F65" s="9">
        <v>78.26</v>
      </c>
      <c r="G65" s="9">
        <v>77.8383333333333</v>
      </c>
    </row>
    <row r="66" spans="1:7" ht="14.25">
      <c r="A66" s="5">
        <v>64</v>
      </c>
      <c r="B66" s="6">
        <v>20230104</v>
      </c>
      <c r="C66" s="6">
        <v>17</v>
      </c>
      <c r="D66" s="10" t="str">
        <f>"202303113423"</f>
        <v>202303113423</v>
      </c>
      <c r="E66" s="8">
        <v>94.8</v>
      </c>
      <c r="F66" s="9">
        <v>76.36</v>
      </c>
      <c r="G66" s="9">
        <v>77.68</v>
      </c>
    </row>
    <row r="67" spans="1:7" ht="14.25">
      <c r="A67" s="5">
        <v>65</v>
      </c>
      <c r="B67" s="6">
        <v>20230104</v>
      </c>
      <c r="C67" s="6">
        <v>17</v>
      </c>
      <c r="D67" s="10" t="str">
        <f>"202303113727"</f>
        <v>202303113727</v>
      </c>
      <c r="E67" s="8">
        <v>93</v>
      </c>
      <c r="F67" s="9">
        <v>77.8</v>
      </c>
      <c r="G67" s="9">
        <v>77.65</v>
      </c>
    </row>
    <row r="68" spans="1:7" ht="14.25">
      <c r="A68" s="5">
        <v>66</v>
      </c>
      <c r="B68" s="6">
        <v>20230104</v>
      </c>
      <c r="C68" s="6">
        <v>17</v>
      </c>
      <c r="D68" s="10" t="str">
        <f>"202303112909"</f>
        <v>202303112909</v>
      </c>
      <c r="E68" s="8">
        <v>94.4</v>
      </c>
      <c r="F68" s="9">
        <v>76.42</v>
      </c>
      <c r="G68" s="9">
        <v>77.5433333333333</v>
      </c>
    </row>
    <row r="69" spans="1:7" ht="14.25">
      <c r="A69" s="5">
        <v>67</v>
      </c>
      <c r="B69" s="6">
        <v>20230104</v>
      </c>
      <c r="C69" s="6">
        <v>17</v>
      </c>
      <c r="D69" s="10" t="str">
        <f>"202303112822"</f>
        <v>202303112822</v>
      </c>
      <c r="E69" s="8">
        <v>96.7</v>
      </c>
      <c r="F69" s="9">
        <v>73.62</v>
      </c>
      <c r="G69" s="9">
        <v>77.1016666666667</v>
      </c>
    </row>
    <row r="70" spans="1:7" ht="14.25">
      <c r="A70" s="5">
        <v>68</v>
      </c>
      <c r="B70" s="6">
        <v>20230104</v>
      </c>
      <c r="C70" s="6">
        <v>17</v>
      </c>
      <c r="D70" s="10" t="str">
        <f>"202303112921"</f>
        <v>202303112921</v>
      </c>
      <c r="E70" s="8">
        <v>96.8</v>
      </c>
      <c r="F70" s="9">
        <v>72.6</v>
      </c>
      <c r="G70" s="9">
        <v>76.6333333333333</v>
      </c>
    </row>
    <row r="71" spans="1:7" ht="14.25">
      <c r="A71" s="5">
        <v>69</v>
      </c>
      <c r="B71" s="6">
        <v>20230104</v>
      </c>
      <c r="C71" s="6">
        <v>17</v>
      </c>
      <c r="D71" s="10" t="str">
        <f>"202303112607"</f>
        <v>202303112607</v>
      </c>
      <c r="E71" s="8">
        <v>91.4</v>
      </c>
      <c r="F71" s="9">
        <v>77.02</v>
      </c>
      <c r="G71" s="9">
        <v>76.5933333333333</v>
      </c>
    </row>
    <row r="72" spans="1:7" ht="14.25">
      <c r="A72" s="5">
        <v>70</v>
      </c>
      <c r="B72" s="6">
        <v>20230104</v>
      </c>
      <c r="C72" s="6">
        <v>17</v>
      </c>
      <c r="D72" s="10" t="str">
        <f>"202303112926"</f>
        <v>202303112926</v>
      </c>
      <c r="E72" s="8">
        <v>93.2</v>
      </c>
      <c r="F72" s="9">
        <v>75.12</v>
      </c>
      <c r="G72" s="9">
        <v>76.3933333333333</v>
      </c>
    </row>
  </sheetData>
  <sheetProtection/>
  <mergeCells count="1">
    <mergeCell ref="A1:G1"/>
  </mergeCells>
  <printOptions horizontalCentered="1" verticalCentered="1"/>
  <pageMargins left="0.3541666666666667" right="0.07847222222222222" top="0.3145833333333333" bottom="0.5902777777777778" header="0.19652777777777777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23" sqref="N2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马明骏</cp:lastModifiedBy>
  <dcterms:created xsi:type="dcterms:W3CDTF">2016-12-02T08:54:00Z</dcterms:created>
  <dcterms:modified xsi:type="dcterms:W3CDTF">2023-04-12T01:45:31Z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8084965846B44D20BF4906A9A9DF02C2</vt:lpwstr>
  </property>
</Properties>
</file>